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kenblad" sheetId="1" state="visible" r:id="rId3"/>
    <sheet name="Uitle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1" authorId="0">
      <text>
        <r>
          <rPr>
            <sz val="10"/>
            <rFont val="Arial"/>
            <family val="2"/>
          </rPr>
          <t xml:space="preserve">Voorbeeldrij om het formaat te laten zien: 40 minuten, 2 mensen, 80 keer per maand = 1.280 uur = € 57.600 per jaar bij € 45 per uur. Overschrijf of wis deze rij.</t>
        </r>
      </text>
    </comment>
    <comment ref="C5" authorId="0">
      <text>
        <r>
          <rPr>
            <sz val="10"/>
            <rFont val="Arial"/>
            <family val="2"/>
          </rPr>
          <t xml:space="preserve">Loonkosten per uur. Standaard in de APO-methode: € 45. Pas aan naar jullie eigen tarief.</t>
        </r>
      </text>
    </comment>
    <comment ref="C6" authorId="0">
      <text>
        <r>
          <rPr>
            <sz val="10"/>
            <rFont val="Arial"/>
            <family val="2"/>
          </rPr>
          <t xml:space="preserve">Wat het eerste jaar kost. Voorbeeld: AI Partnership M inclusief AI Quick Scan = € 6.000 + 12 x € 7.500 = € 96.000 (excl. btw). Vul je eigen bedrag in.</t>
        </r>
      </text>
    </comment>
    <comment ref="C7" authorId="0">
      <text>
        <r>
          <rPr>
            <sz val="10"/>
            <rFont val="Arial"/>
            <family val="2"/>
          </rPr>
          <t xml:space="preserve">Nooit 100%: er blijft altijd controle, uitzonderingswerk en beheer. Standaard in de APO-methode: 90%.</t>
        </r>
      </text>
    </comment>
  </commentList>
</comments>
</file>

<file path=xl/sharedStrings.xml><?xml version="1.0" encoding="utf-8"?>
<sst xmlns="http://schemas.openxmlformats.org/spreadsheetml/2006/main" count="56" uniqueCount="55">
  <si>
    <t xml:space="preserve">AI business case rekenblad</t>
  </si>
  <si>
    <t xml:space="preserve">Volgens de rekenregels van de APO-methode van NinA AI. Vul de gele cellen in; de rest rekent zelf. Uitleg op het tabblad Uitleg.</t>
  </si>
  <si>
    <t xml:space="preserve">Instellingen</t>
  </si>
  <si>
    <t xml:space="preserve">Uurtarief medewerker (€)</t>
  </si>
  <si>
    <t xml:space="preserve">Loonkosten per uur. Standaard in de APO-methode: € 45. Pas aan naar jullie eigen tarief.</t>
  </si>
  <si>
    <t xml:space="preserve">Investering eerste jaar (€)</t>
  </si>
  <si>
    <t xml:space="preserve">Wat het eerste jaar kost. Voorbeeld: AI Partnership M inclusief AI Quick Scan = € 6.000 + 12 x € 7.500 = € 96.000 (excl. btw). Vul je eigen bedrag in.</t>
  </si>
  <si>
    <t xml:space="preserve">Maximale besparing per stap</t>
  </si>
  <si>
    <t xml:space="preserve">Nooit 100%: er blijft altijd controle, uitzonderingswerk en beheer. Standaard in de APO-methode: 90%.</t>
  </si>
  <si>
    <t xml:space="preserve">Proces</t>
  </si>
  <si>
    <t xml:space="preserve">Stap</t>
  </si>
  <si>
    <t xml:space="preserve">Minuten per keer</t>
  </si>
  <si>
    <t xml:space="preserve">Aantal mensen</t>
  </si>
  <si>
    <t xml:space="preserve">Keer per maand</t>
  </si>
  <si>
    <t xml:space="preserve">Uren per jaar</t>
  </si>
  <si>
    <t xml:space="preserve">Kosten per jaar (€)</t>
  </si>
  <si>
    <t xml:space="preserve">Besparing voorzichtig</t>
  </si>
  <si>
    <t xml:space="preserve">Besparing ambitieus</t>
  </si>
  <si>
    <t xml:space="preserve">Besparing verwacht</t>
  </si>
  <si>
    <t xml:space="preserve">Besparing voorzichtig (€)</t>
  </si>
  <si>
    <t xml:space="preserve">Besparing verwacht (€)</t>
  </si>
  <si>
    <t xml:space="preserve">Besparing ambitieus (€)</t>
  </si>
  <si>
    <t xml:space="preserve">Data digitaal? (ja/nee)</t>
  </si>
  <si>
    <t xml:space="preserve">Voorbeelden van goed werk? (ja/nee)</t>
  </si>
  <si>
    <t xml:space="preserve">Betrouwbaarheid</t>
  </si>
  <si>
    <t xml:space="preserve">Voorbeeld: aanvragen verwerken</t>
  </si>
  <si>
    <t xml:space="preserve">Aanvraag uit de mail overtypen in het systeem</t>
  </si>
  <si>
    <t xml:space="preserve">ja</t>
  </si>
  <si>
    <t xml:space="preserve">Totaal</t>
  </si>
  <si>
    <t xml:space="preserve">Uitkomst</t>
  </si>
  <si>
    <t xml:space="preserve">Besparing per jaar, voorzichtig</t>
  </si>
  <si>
    <t xml:space="preserve">Besparing per jaar, verwacht (leidend)</t>
  </si>
  <si>
    <t xml:space="preserve">Besparing per jaar, ambitieus</t>
  </si>
  <si>
    <t xml:space="preserve">Terugverdientijd in maanden, voorzichtig</t>
  </si>
  <si>
    <t xml:space="preserve">Terugverdientijd in maanden, verwacht</t>
  </si>
  <si>
    <t xml:space="preserve">Terugverdientijd in maanden, ambitieus</t>
  </si>
  <si>
    <t xml:space="preserve">Verwachte besparing gedeeld door investering</t>
  </si>
  <si>
    <t xml:space="preserve">Haalt het minimaal 2x de investering (verwacht)?</t>
  </si>
  <si>
    <t xml:space="preserve">Neem je besluit op het verwachte scenario, nooit op het ambitieuze. De investering is in alle drie gelijk; alleen de besparing verschilt.</t>
  </si>
  <si>
    <t xml:space="preserve">Eén proces haalt de drempel zelden. In een partnership lopen meerdere processen na elkaar of tegelijk: tel ze hier allemaal op.</t>
  </si>
  <si>
    <t xml:space="preserve">AI business case rekenblad: zo werkt het</t>
  </si>
  <si>
    <t xml:space="preserve">1. Kies één proces dat vaak terugkomt en knip het op in stappen. Eén regel per stap.</t>
  </si>
  <si>
    <t xml:space="preserve">2. Geef elke stap drie getallen: hoe lang het duurt (minuten), met hoeveel mensen, en hoe vaak per maand.</t>
  </si>
  <si>
    <t xml:space="preserve">3. Schat per stap wat AI realistisch kan overnemen: wat zeker haalbaar is (voorzichtig) en wat haalbaar is als alles meezit (ambitieus).</t>
  </si>
  <si>
    <t xml:space="preserve">   Het verwachte scenario is het midden daartussen. Per stap rekenen we met hooguit 90% (instelling bovenaan het rekenblad).</t>
  </si>
  <si>
    <t xml:space="preserve">4. Vul in of de informatie digitaal staat en of er voorbeelden van goed werk zijn. Ontbreekt een van de twee, dan is de</t>
  </si>
  <si>
    <t xml:space="preserve">   betrouwbaarheid van die kans maximaal 40%: eerst het fundament, dan de bouw.</t>
  </si>
  <si>
    <t xml:space="preserve">5. Vul de investering in het eerste jaar in. De terugverdientijd = investering / (besparing per jaar / 12).</t>
  </si>
  <si>
    <t xml:space="preserve">Kleuren: gele cellen met blauwe tekst vul je zelf in. Zwarte tekst is een formule.</t>
  </si>
  <si>
    <t xml:space="preserve">Rekenregel: uren per jaar = minuten / 60 x aantal mensen x keer per maand x 12. Kosten per jaar = uren x uurtarief.</t>
  </si>
  <si>
    <t xml:space="preserve">Dit rekenblad geeft een eerste indruk, geen offerte of belofte. In de AI Quick Scan (€ 6.000, één dag op locatie) rekenen we het</t>
  </si>
  <si>
    <t xml:space="preserve">met jullie eigen processen door, inclusief de bouwuren per kans: https://www.nina-ai.nl/ai-quick-scan</t>
  </si>
  <si>
    <t xml:space="preserve">Uitleg in gewone taal: https://www.nina-ai.nl/kennisbank/ai-business-case</t>
  </si>
  <si>
    <t xml:space="preserve">Rekenhulp online: https://www.nina-ai.nl/ai-besparing-berekenen</t>
  </si>
  <si>
    <t xml:space="preserve">NinA AI Agency, Amsterdam. Vrij te gebruiken en aan te passen.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</si>
</sst>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&quot;€ &quot;#,##0;&quot;-€ &quot;#,##0;\-"/>
    <numFmt numFmtId="166" formatCode="0%;\-0%;\-"/>
    <numFmt numFmtId="167" formatCode="#,##0;\-#,##0;\-"/>
    <numFmt numFmtId="168" formatCode="0.0"/>
    <numFmt numFmtId="169" formatCode="0.0\x"/>
    <numFmt numFmtId="170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C0E18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  <fill>
      <patternFill patternType="solid">
        <fgColor rgb="FF5B2A99"/>
        <bgColor rgb="FF660066"/>
      </patternFill>
    </fill>
    <fill>
      <patternFill patternType="solid">
        <fgColor rgb="FFEFE6FB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EFE6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C0E18"/>
      <rgbColor rgb="FF333300"/>
      <rgbColor rgb="FF993300"/>
      <rgbColor rgb="FF993366"/>
      <rgbColor rgb="FF5B2A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6" min="5" style="0" width="11"/>
    <col collapsed="false" customWidth="true" hidden="false" outlineLevel="0" max="7" min="7" style="0" width="15"/>
    <col collapsed="false" customWidth="true" hidden="false" outlineLevel="0" max="10" min="8" style="0" width="13"/>
    <col collapsed="false" customWidth="true" hidden="false" outlineLevel="0" max="13" min="11" style="0" width="15"/>
    <col collapsed="false" customWidth="true" hidden="false" outlineLevel="0" max="14" min="14" style="0" width="14"/>
    <col collapsed="false" customWidth="true" hidden="false" outlineLevel="0" max="15" min="15" style="0" width="18"/>
    <col collapsed="false" customWidth="true" hidden="false" outlineLevel="0" max="16" min="16" style="0" width="3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C5" s="5" t="n">
        <v>45</v>
      </c>
      <c r="D5" s="2" t="s">
        <v>4</v>
      </c>
    </row>
    <row r="6" customFormat="false" ht="15" hidden="false" customHeight="false" outlineLevel="0" collapsed="false">
      <c r="A6" s="4" t="s">
        <v>5</v>
      </c>
      <c r="C6" s="5" t="n">
        <v>96000</v>
      </c>
      <c r="D6" s="2" t="s">
        <v>6</v>
      </c>
    </row>
    <row r="7" customFormat="false" ht="15" hidden="false" customHeight="false" outlineLevel="0" collapsed="false">
      <c r="A7" s="4" t="s">
        <v>7</v>
      </c>
      <c r="C7" s="6" t="n">
        <v>0.9</v>
      </c>
      <c r="D7" s="2" t="s">
        <v>8</v>
      </c>
    </row>
    <row r="10" customFormat="false" ht="42" hidden="false" customHeight="true" outlineLevel="0" collapsed="false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  <c r="I10" s="7" t="s">
        <v>17</v>
      </c>
      <c r="J10" s="7" t="s">
        <v>18</v>
      </c>
      <c r="K10" s="7" t="s">
        <v>19</v>
      </c>
      <c r="L10" s="7" t="s">
        <v>20</v>
      </c>
      <c r="M10" s="7" t="s">
        <v>21</v>
      </c>
      <c r="N10" s="7" t="s">
        <v>22</v>
      </c>
      <c r="O10" s="7" t="s">
        <v>23</v>
      </c>
      <c r="P10" s="7" t="s">
        <v>24</v>
      </c>
    </row>
    <row r="11" customFormat="false" ht="15" hidden="false" customHeight="false" outlineLevel="0" collapsed="false">
      <c r="A11" s="8" t="s">
        <v>25</v>
      </c>
      <c r="B11" s="8" t="s">
        <v>26</v>
      </c>
      <c r="C11" s="8" t="n">
        <v>40</v>
      </c>
      <c r="D11" s="8" t="n">
        <v>2</v>
      </c>
      <c r="E11" s="8" t="n">
        <v>80</v>
      </c>
      <c r="F11" s="9" t="n">
        <f aca="false">IF(COUNT(C11:E11)&lt;3,"",C11/60*D11*E11*12)</f>
        <v>1280</v>
      </c>
      <c r="G11" s="10" t="n">
        <f aca="false">IF(F11="","",F11*$C$5)</f>
        <v>57600</v>
      </c>
      <c r="H11" s="6" t="n">
        <v>0.3</v>
      </c>
      <c r="I11" s="6" t="n">
        <v>0.7</v>
      </c>
      <c r="J11" s="11" t="n">
        <f aca="false">IF(COUNT(H11:I11)&lt;2,"",(MIN(H11,$C$7)+MIN(I11,$C$7))/2)</f>
        <v>0.5</v>
      </c>
      <c r="K11" s="10" t="n">
        <f aca="false">IF(OR(G11="",H11=""),"",G11*MIN(H11,$C$7))</f>
        <v>17280</v>
      </c>
      <c r="L11" s="10" t="n">
        <f aca="false">IF(OR(G11="",J11=""),"",G11*J11)</f>
        <v>28800</v>
      </c>
      <c r="M11" s="10" t="n">
        <f aca="false">IF(OR(G11="",I11=""),"",G11*MIN(I11,$C$7))</f>
        <v>40320</v>
      </c>
      <c r="N11" s="8" t="s">
        <v>27</v>
      </c>
      <c r="O11" s="8" t="s">
        <v>27</v>
      </c>
      <c r="P11" s="12" t="str">
        <f aca="false">IF(B11="","",IF(OR(N11="nee",O11="nee"),"Max 40%: eerst data of voorbeelden","Geen rem"))</f>
        <v>Geen rem</v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9" t="str">
        <f aca="false">IF(COUNT(C12:E12)&lt;3,"",C12/60*D12*E12*12)</f>
        <v/>
      </c>
      <c r="G12" s="10" t="str">
        <f aca="false">IF(F12="","",F12*$C$5)</f>
        <v/>
      </c>
      <c r="H12" s="6"/>
      <c r="I12" s="6"/>
      <c r="J12" s="11" t="str">
        <f aca="false">IF(COUNT(H12:I12)&lt;2,"",(MIN(H12,$C$7)+MIN(I12,$C$7))/2)</f>
        <v/>
      </c>
      <c r="K12" s="10" t="str">
        <f aca="false">IF(OR(G12="",H12=""),"",G12*MIN(H12,$C$7))</f>
        <v/>
      </c>
      <c r="L12" s="10" t="str">
        <f aca="false">IF(OR(G12="",J12=""),"",G12*J12)</f>
        <v/>
      </c>
      <c r="M12" s="10" t="str">
        <f aca="false">IF(OR(G12="",I12=""),"",G12*MIN(I12,$C$7))</f>
        <v/>
      </c>
      <c r="N12" s="8"/>
      <c r="O12" s="8"/>
      <c r="P12" s="12" t="str">
        <f aca="false">IF(B12="","",IF(OR(N12="nee",O12="nee"),"Max 40%: eerst data of voorbeelden","Geen rem"))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9" t="str">
        <f aca="false">IF(COUNT(C13:E13)&lt;3,"",C13/60*D13*E13*12)</f>
        <v/>
      </c>
      <c r="G13" s="10" t="str">
        <f aca="false">IF(F13="","",F13*$C$5)</f>
        <v/>
      </c>
      <c r="H13" s="6"/>
      <c r="I13" s="6"/>
      <c r="J13" s="11" t="str">
        <f aca="false">IF(COUNT(H13:I13)&lt;2,"",(MIN(H13,$C$7)+MIN(I13,$C$7))/2)</f>
        <v/>
      </c>
      <c r="K13" s="10" t="str">
        <f aca="false">IF(OR(G13="",H13=""),"",G13*MIN(H13,$C$7))</f>
        <v/>
      </c>
      <c r="L13" s="10" t="str">
        <f aca="false">IF(OR(G13="",J13=""),"",G13*J13)</f>
        <v/>
      </c>
      <c r="M13" s="10" t="str">
        <f aca="false">IF(OR(G13="",I13=""),"",G13*MIN(I13,$C$7))</f>
        <v/>
      </c>
      <c r="N13" s="8"/>
      <c r="O13" s="8"/>
      <c r="P13" s="12" t="str">
        <f aca="false">IF(B13="","",IF(OR(N13="nee",O13="nee"),"Max 40%: eerst data of voorbeelden","Geen rem"))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9" t="str">
        <f aca="false">IF(COUNT(C14:E14)&lt;3,"",C14/60*D14*E14*12)</f>
        <v/>
      </c>
      <c r="G14" s="10" t="str">
        <f aca="false">IF(F14="","",F14*$C$5)</f>
        <v/>
      </c>
      <c r="H14" s="6"/>
      <c r="I14" s="6"/>
      <c r="J14" s="11" t="str">
        <f aca="false">IF(COUNT(H14:I14)&lt;2,"",(MIN(H14,$C$7)+MIN(I14,$C$7))/2)</f>
        <v/>
      </c>
      <c r="K14" s="10" t="str">
        <f aca="false">IF(OR(G14="",H14=""),"",G14*MIN(H14,$C$7))</f>
        <v/>
      </c>
      <c r="L14" s="10" t="str">
        <f aca="false">IF(OR(G14="",J14=""),"",G14*J14)</f>
        <v/>
      </c>
      <c r="M14" s="10" t="str">
        <f aca="false">IF(OR(G14="",I14=""),"",G14*MIN(I14,$C$7))</f>
        <v/>
      </c>
      <c r="N14" s="8"/>
      <c r="O14" s="8"/>
      <c r="P14" s="12" t="str">
        <f aca="false">IF(B14="","",IF(OR(N14="nee",O14="nee"),"Max 40%: eerst data of voorbeelden","Geen rem"))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9" t="str">
        <f aca="false">IF(COUNT(C15:E15)&lt;3,"",C15/60*D15*E15*12)</f>
        <v/>
      </c>
      <c r="G15" s="10" t="str">
        <f aca="false">IF(F15="","",F15*$C$5)</f>
        <v/>
      </c>
      <c r="H15" s="6"/>
      <c r="I15" s="6"/>
      <c r="J15" s="11" t="str">
        <f aca="false">IF(COUNT(H15:I15)&lt;2,"",(MIN(H15,$C$7)+MIN(I15,$C$7))/2)</f>
        <v/>
      </c>
      <c r="K15" s="10" t="str">
        <f aca="false">IF(OR(G15="",H15=""),"",G15*MIN(H15,$C$7))</f>
        <v/>
      </c>
      <c r="L15" s="10" t="str">
        <f aca="false">IF(OR(G15="",J15=""),"",G15*J15)</f>
        <v/>
      </c>
      <c r="M15" s="10" t="str">
        <f aca="false">IF(OR(G15="",I15=""),"",G15*MIN(I15,$C$7))</f>
        <v/>
      </c>
      <c r="N15" s="8"/>
      <c r="O15" s="8"/>
      <c r="P15" s="12" t="str">
        <f aca="false">IF(B15="","",IF(OR(N15="nee",O15="nee"),"Max 40%: eerst data of voorbeelden","Geen rem"))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9" t="str">
        <f aca="false">IF(COUNT(C16:E16)&lt;3,"",C16/60*D16*E16*12)</f>
        <v/>
      </c>
      <c r="G16" s="10" t="str">
        <f aca="false">IF(F16="","",F16*$C$5)</f>
        <v/>
      </c>
      <c r="H16" s="6"/>
      <c r="I16" s="6"/>
      <c r="J16" s="11" t="str">
        <f aca="false">IF(COUNT(H16:I16)&lt;2,"",(MIN(H16,$C$7)+MIN(I16,$C$7))/2)</f>
        <v/>
      </c>
      <c r="K16" s="10" t="str">
        <f aca="false">IF(OR(G16="",H16=""),"",G16*MIN(H16,$C$7))</f>
        <v/>
      </c>
      <c r="L16" s="10" t="str">
        <f aca="false">IF(OR(G16="",J16=""),"",G16*J16)</f>
        <v/>
      </c>
      <c r="M16" s="10" t="str">
        <f aca="false">IF(OR(G16="",I16=""),"",G16*MIN(I16,$C$7))</f>
        <v/>
      </c>
      <c r="N16" s="8"/>
      <c r="O16" s="8"/>
      <c r="P16" s="12" t="str">
        <f aca="false">IF(B16="","",IF(OR(N16="nee",O16="nee"),"Max 40%: eerst data of voorbeelden","Geen rem"))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9" t="str">
        <f aca="false">IF(COUNT(C17:E17)&lt;3,"",C17/60*D17*E17*12)</f>
        <v/>
      </c>
      <c r="G17" s="10" t="str">
        <f aca="false">IF(F17="","",F17*$C$5)</f>
        <v/>
      </c>
      <c r="H17" s="6"/>
      <c r="I17" s="6"/>
      <c r="J17" s="11" t="str">
        <f aca="false">IF(COUNT(H17:I17)&lt;2,"",(MIN(H17,$C$7)+MIN(I17,$C$7))/2)</f>
        <v/>
      </c>
      <c r="K17" s="10" t="str">
        <f aca="false">IF(OR(G17="",H17=""),"",G17*MIN(H17,$C$7))</f>
        <v/>
      </c>
      <c r="L17" s="10" t="str">
        <f aca="false">IF(OR(G17="",J17=""),"",G17*J17)</f>
        <v/>
      </c>
      <c r="M17" s="10" t="str">
        <f aca="false">IF(OR(G17="",I17=""),"",G17*MIN(I17,$C$7))</f>
        <v/>
      </c>
      <c r="N17" s="8"/>
      <c r="O17" s="8"/>
      <c r="P17" s="12" t="str">
        <f aca="false">IF(B17="","",IF(OR(N17="nee",O17="nee"),"Max 40%: eerst data of voorbeelden","Geen rem"))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9" t="str">
        <f aca="false">IF(COUNT(C18:E18)&lt;3,"",C18/60*D18*E18*12)</f>
        <v/>
      </c>
      <c r="G18" s="10" t="str">
        <f aca="false">IF(F18="","",F18*$C$5)</f>
        <v/>
      </c>
      <c r="H18" s="6"/>
      <c r="I18" s="6"/>
      <c r="J18" s="11" t="str">
        <f aca="false">IF(COUNT(H18:I18)&lt;2,"",(MIN(H18,$C$7)+MIN(I18,$C$7))/2)</f>
        <v/>
      </c>
      <c r="K18" s="10" t="str">
        <f aca="false">IF(OR(G18="",H18=""),"",G18*MIN(H18,$C$7))</f>
        <v/>
      </c>
      <c r="L18" s="10" t="str">
        <f aca="false">IF(OR(G18="",J18=""),"",G18*J18)</f>
        <v/>
      </c>
      <c r="M18" s="10" t="str">
        <f aca="false">IF(OR(G18="",I18=""),"",G18*MIN(I18,$C$7))</f>
        <v/>
      </c>
      <c r="N18" s="8"/>
      <c r="O18" s="8"/>
      <c r="P18" s="12" t="str">
        <f aca="false">IF(B18="","",IF(OR(N18="nee",O18="nee"),"Max 40%: eerst data of voorbeelden","Geen rem"))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9" t="str">
        <f aca="false">IF(COUNT(C19:E19)&lt;3,"",C19/60*D19*E19*12)</f>
        <v/>
      </c>
      <c r="G19" s="10" t="str">
        <f aca="false">IF(F19="","",F19*$C$5)</f>
        <v/>
      </c>
      <c r="H19" s="6"/>
      <c r="I19" s="6"/>
      <c r="J19" s="11" t="str">
        <f aca="false">IF(COUNT(H19:I19)&lt;2,"",(MIN(H19,$C$7)+MIN(I19,$C$7))/2)</f>
        <v/>
      </c>
      <c r="K19" s="10" t="str">
        <f aca="false">IF(OR(G19="",H19=""),"",G19*MIN(H19,$C$7))</f>
        <v/>
      </c>
      <c r="L19" s="10" t="str">
        <f aca="false">IF(OR(G19="",J19=""),"",G19*J19)</f>
        <v/>
      </c>
      <c r="M19" s="10" t="str">
        <f aca="false">IF(OR(G19="",I19=""),"",G19*MIN(I19,$C$7))</f>
        <v/>
      </c>
      <c r="N19" s="8"/>
      <c r="O19" s="8"/>
      <c r="P19" s="12" t="str">
        <f aca="false">IF(B19="","",IF(OR(N19="nee",O19="nee"),"Max 40%: eerst data of voorbeelden","Geen rem"))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9" t="str">
        <f aca="false">IF(COUNT(C20:E20)&lt;3,"",C20/60*D20*E20*12)</f>
        <v/>
      </c>
      <c r="G20" s="10" t="str">
        <f aca="false">IF(F20="","",F20*$C$5)</f>
        <v/>
      </c>
      <c r="H20" s="6"/>
      <c r="I20" s="6"/>
      <c r="J20" s="11" t="str">
        <f aca="false">IF(COUNT(H20:I20)&lt;2,"",(MIN(H20,$C$7)+MIN(I20,$C$7))/2)</f>
        <v/>
      </c>
      <c r="K20" s="10" t="str">
        <f aca="false">IF(OR(G20="",H20=""),"",G20*MIN(H20,$C$7))</f>
        <v/>
      </c>
      <c r="L20" s="10" t="str">
        <f aca="false">IF(OR(G20="",J20=""),"",G20*J20)</f>
        <v/>
      </c>
      <c r="M20" s="10" t="str">
        <f aca="false">IF(OR(G20="",I20=""),"",G20*MIN(I20,$C$7))</f>
        <v/>
      </c>
      <c r="N20" s="8"/>
      <c r="O20" s="8"/>
      <c r="P20" s="12" t="str">
        <f aca="false">IF(B20="","",IF(OR(N20="nee",O20="nee"),"Max 40%: eerst data of voorbeelden","Geen rem"))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9" t="str">
        <f aca="false">IF(COUNT(C21:E21)&lt;3,"",C21/60*D21*E21*12)</f>
        <v/>
      </c>
      <c r="G21" s="10" t="str">
        <f aca="false">IF(F21="","",F21*$C$5)</f>
        <v/>
      </c>
      <c r="H21" s="6"/>
      <c r="I21" s="6"/>
      <c r="J21" s="11" t="str">
        <f aca="false">IF(COUNT(H21:I21)&lt;2,"",(MIN(H21,$C$7)+MIN(I21,$C$7))/2)</f>
        <v/>
      </c>
      <c r="K21" s="10" t="str">
        <f aca="false">IF(OR(G21="",H21=""),"",G21*MIN(H21,$C$7))</f>
        <v/>
      </c>
      <c r="L21" s="10" t="str">
        <f aca="false">IF(OR(G21="",J21=""),"",G21*J21)</f>
        <v/>
      </c>
      <c r="M21" s="10" t="str">
        <f aca="false">IF(OR(G21="",I21=""),"",G21*MIN(I21,$C$7))</f>
        <v/>
      </c>
      <c r="N21" s="8"/>
      <c r="O21" s="8"/>
      <c r="P21" s="12" t="str">
        <f aca="false">IF(B21="","",IF(OR(N21="nee",O21="nee"),"Max 40%: eerst data of voorbeelden","Geen rem"))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9" t="str">
        <f aca="false">IF(COUNT(C22:E22)&lt;3,"",C22/60*D22*E22*12)</f>
        <v/>
      </c>
      <c r="G22" s="10" t="str">
        <f aca="false">IF(F22="","",F22*$C$5)</f>
        <v/>
      </c>
      <c r="H22" s="6"/>
      <c r="I22" s="6"/>
      <c r="J22" s="11" t="str">
        <f aca="false">IF(COUNT(H22:I22)&lt;2,"",(MIN(H22,$C$7)+MIN(I22,$C$7))/2)</f>
        <v/>
      </c>
      <c r="K22" s="10" t="str">
        <f aca="false">IF(OR(G22="",H22=""),"",G22*MIN(H22,$C$7))</f>
        <v/>
      </c>
      <c r="L22" s="10" t="str">
        <f aca="false">IF(OR(G22="",J22=""),"",G22*J22)</f>
        <v/>
      </c>
      <c r="M22" s="10" t="str">
        <f aca="false">IF(OR(G22="",I22=""),"",G22*MIN(I22,$C$7))</f>
        <v/>
      </c>
      <c r="N22" s="8"/>
      <c r="O22" s="8"/>
      <c r="P22" s="12" t="str">
        <f aca="false">IF(B22="","",IF(OR(N22="nee",O22="nee"),"Max 40%: eerst data of voorbeelden","Geen rem"))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9" t="str">
        <f aca="false">IF(COUNT(C23:E23)&lt;3,"",C23/60*D23*E23*12)</f>
        <v/>
      </c>
      <c r="G23" s="10" t="str">
        <f aca="false">IF(F23="","",F23*$C$5)</f>
        <v/>
      </c>
      <c r="H23" s="6"/>
      <c r="I23" s="6"/>
      <c r="J23" s="11" t="str">
        <f aca="false">IF(COUNT(H23:I23)&lt;2,"",(MIN(H23,$C$7)+MIN(I23,$C$7))/2)</f>
        <v/>
      </c>
      <c r="K23" s="10" t="str">
        <f aca="false">IF(OR(G23="",H23=""),"",G23*MIN(H23,$C$7))</f>
        <v/>
      </c>
      <c r="L23" s="10" t="str">
        <f aca="false">IF(OR(G23="",J23=""),"",G23*J23)</f>
        <v/>
      </c>
      <c r="M23" s="10" t="str">
        <f aca="false">IF(OR(G23="",I23=""),"",G23*MIN(I23,$C$7))</f>
        <v/>
      </c>
      <c r="N23" s="8"/>
      <c r="O23" s="8"/>
      <c r="P23" s="12" t="str">
        <f aca="false">IF(B23="","",IF(OR(N23="nee",O23="nee"),"Max 40%: eerst data of voorbeelden","Geen rem"))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9" t="str">
        <f aca="false">IF(COUNT(C24:E24)&lt;3,"",C24/60*D24*E24*12)</f>
        <v/>
      </c>
      <c r="G24" s="10" t="str">
        <f aca="false">IF(F24="","",F24*$C$5)</f>
        <v/>
      </c>
      <c r="H24" s="6"/>
      <c r="I24" s="6"/>
      <c r="J24" s="11" t="str">
        <f aca="false">IF(COUNT(H24:I24)&lt;2,"",(MIN(H24,$C$7)+MIN(I24,$C$7))/2)</f>
        <v/>
      </c>
      <c r="K24" s="10" t="str">
        <f aca="false">IF(OR(G24="",H24=""),"",G24*MIN(H24,$C$7))</f>
        <v/>
      </c>
      <c r="L24" s="10" t="str">
        <f aca="false">IF(OR(G24="",J24=""),"",G24*J24)</f>
        <v/>
      </c>
      <c r="M24" s="10" t="str">
        <f aca="false">IF(OR(G24="",I24=""),"",G24*MIN(I24,$C$7))</f>
        <v/>
      </c>
      <c r="N24" s="8"/>
      <c r="O24" s="8"/>
      <c r="P24" s="12" t="str">
        <f aca="false">IF(B24="","",IF(OR(N24="nee",O24="nee"),"Max 40%: eerst data of voorbeelden","Geen rem"))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9" t="str">
        <f aca="false">IF(COUNT(C25:E25)&lt;3,"",C25/60*D25*E25*12)</f>
        <v/>
      </c>
      <c r="G25" s="10" t="str">
        <f aca="false">IF(F25="","",F25*$C$5)</f>
        <v/>
      </c>
      <c r="H25" s="6"/>
      <c r="I25" s="6"/>
      <c r="J25" s="11" t="str">
        <f aca="false">IF(COUNT(H25:I25)&lt;2,"",(MIN(H25,$C$7)+MIN(I25,$C$7))/2)</f>
        <v/>
      </c>
      <c r="K25" s="10" t="str">
        <f aca="false">IF(OR(G25="",H25=""),"",G25*MIN(H25,$C$7))</f>
        <v/>
      </c>
      <c r="L25" s="10" t="str">
        <f aca="false">IF(OR(G25="",J25=""),"",G25*J25)</f>
        <v/>
      </c>
      <c r="M25" s="10" t="str">
        <f aca="false">IF(OR(G25="",I25=""),"",G25*MIN(I25,$C$7))</f>
        <v/>
      </c>
      <c r="N25" s="8"/>
      <c r="O25" s="8"/>
      <c r="P25" s="12" t="str">
        <f aca="false">IF(B25="","",IF(OR(N25="nee",O25="nee"),"Max 40%: eerst data of voorbeelden","Geen rem"))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9" t="str">
        <f aca="false">IF(COUNT(C26:E26)&lt;3,"",C26/60*D26*E26*12)</f>
        <v/>
      </c>
      <c r="G26" s="10" t="str">
        <f aca="false">IF(F26="","",F26*$C$5)</f>
        <v/>
      </c>
      <c r="H26" s="6"/>
      <c r="I26" s="6"/>
      <c r="J26" s="11" t="str">
        <f aca="false">IF(COUNT(H26:I26)&lt;2,"",(MIN(H26,$C$7)+MIN(I26,$C$7))/2)</f>
        <v/>
      </c>
      <c r="K26" s="10" t="str">
        <f aca="false">IF(OR(G26="",H26=""),"",G26*MIN(H26,$C$7))</f>
        <v/>
      </c>
      <c r="L26" s="10" t="str">
        <f aca="false">IF(OR(G26="",J26=""),"",G26*J26)</f>
        <v/>
      </c>
      <c r="M26" s="10" t="str">
        <f aca="false">IF(OR(G26="",I26=""),"",G26*MIN(I26,$C$7))</f>
        <v/>
      </c>
      <c r="N26" s="8"/>
      <c r="O26" s="8"/>
      <c r="P26" s="12" t="str">
        <f aca="false">IF(B26="","",IF(OR(N26="nee",O26="nee"),"Max 40%: eerst data of voorbeelden","Geen rem"))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9" t="str">
        <f aca="false">IF(COUNT(C27:E27)&lt;3,"",C27/60*D27*E27*12)</f>
        <v/>
      </c>
      <c r="G27" s="10" t="str">
        <f aca="false">IF(F27="","",F27*$C$5)</f>
        <v/>
      </c>
      <c r="H27" s="6"/>
      <c r="I27" s="6"/>
      <c r="J27" s="11" t="str">
        <f aca="false">IF(COUNT(H27:I27)&lt;2,"",(MIN(H27,$C$7)+MIN(I27,$C$7))/2)</f>
        <v/>
      </c>
      <c r="K27" s="10" t="str">
        <f aca="false">IF(OR(G27="",H27=""),"",G27*MIN(H27,$C$7))</f>
        <v/>
      </c>
      <c r="L27" s="10" t="str">
        <f aca="false">IF(OR(G27="",J27=""),"",G27*J27)</f>
        <v/>
      </c>
      <c r="M27" s="10" t="str">
        <f aca="false">IF(OR(G27="",I27=""),"",G27*MIN(I27,$C$7))</f>
        <v/>
      </c>
      <c r="N27" s="8"/>
      <c r="O27" s="8"/>
      <c r="P27" s="12" t="str">
        <f aca="false">IF(B27="","",IF(OR(N27="nee",O27="nee"),"Max 40%: eerst data of voorbeelden","Geen rem"))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9" t="str">
        <f aca="false">IF(COUNT(C28:E28)&lt;3,"",C28/60*D28*E28*12)</f>
        <v/>
      </c>
      <c r="G28" s="10" t="str">
        <f aca="false">IF(F28="","",F28*$C$5)</f>
        <v/>
      </c>
      <c r="H28" s="6"/>
      <c r="I28" s="6"/>
      <c r="J28" s="11" t="str">
        <f aca="false">IF(COUNT(H28:I28)&lt;2,"",(MIN(H28,$C$7)+MIN(I28,$C$7))/2)</f>
        <v/>
      </c>
      <c r="K28" s="10" t="str">
        <f aca="false">IF(OR(G28="",H28=""),"",G28*MIN(H28,$C$7))</f>
        <v/>
      </c>
      <c r="L28" s="10" t="str">
        <f aca="false">IF(OR(G28="",J28=""),"",G28*J28)</f>
        <v/>
      </c>
      <c r="M28" s="10" t="str">
        <f aca="false">IF(OR(G28="",I28=""),"",G28*MIN(I28,$C$7))</f>
        <v/>
      </c>
      <c r="N28" s="8"/>
      <c r="O28" s="8"/>
      <c r="P28" s="12" t="str">
        <f aca="false">IF(B28="","",IF(OR(N28="nee",O28="nee"),"Max 40%: eerst data of voorbeelden","Geen rem"))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9" t="str">
        <f aca="false">IF(COUNT(C29:E29)&lt;3,"",C29/60*D29*E29*12)</f>
        <v/>
      </c>
      <c r="G29" s="10" t="str">
        <f aca="false">IF(F29="","",F29*$C$5)</f>
        <v/>
      </c>
      <c r="H29" s="6"/>
      <c r="I29" s="6"/>
      <c r="J29" s="11" t="str">
        <f aca="false">IF(COUNT(H29:I29)&lt;2,"",(MIN(H29,$C$7)+MIN(I29,$C$7))/2)</f>
        <v/>
      </c>
      <c r="K29" s="10" t="str">
        <f aca="false">IF(OR(G29="",H29=""),"",G29*MIN(H29,$C$7))</f>
        <v/>
      </c>
      <c r="L29" s="10" t="str">
        <f aca="false">IF(OR(G29="",J29=""),"",G29*J29)</f>
        <v/>
      </c>
      <c r="M29" s="10" t="str">
        <f aca="false">IF(OR(G29="",I29=""),"",G29*MIN(I29,$C$7))</f>
        <v/>
      </c>
      <c r="N29" s="8"/>
      <c r="O29" s="8"/>
      <c r="P29" s="12" t="str">
        <f aca="false">IF(B29="","",IF(OR(N29="nee",O29="nee"),"Max 40%: eerst data of voorbeelden","Geen rem"))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9" t="str">
        <f aca="false">IF(COUNT(C30:E30)&lt;3,"",C30/60*D30*E30*12)</f>
        <v/>
      </c>
      <c r="G30" s="10" t="str">
        <f aca="false">IF(F30="","",F30*$C$5)</f>
        <v/>
      </c>
      <c r="H30" s="6"/>
      <c r="I30" s="6"/>
      <c r="J30" s="11" t="str">
        <f aca="false">IF(COUNT(H30:I30)&lt;2,"",(MIN(H30,$C$7)+MIN(I30,$C$7))/2)</f>
        <v/>
      </c>
      <c r="K30" s="10" t="str">
        <f aca="false">IF(OR(G30="",H30=""),"",G30*MIN(H30,$C$7))</f>
        <v/>
      </c>
      <c r="L30" s="10" t="str">
        <f aca="false">IF(OR(G30="",J30=""),"",G30*J30)</f>
        <v/>
      </c>
      <c r="M30" s="10" t="str">
        <f aca="false">IF(OR(G30="",I30=""),"",G30*MIN(I30,$C$7))</f>
        <v/>
      </c>
      <c r="N30" s="8"/>
      <c r="O30" s="8"/>
      <c r="P30" s="12" t="str">
        <f aca="false">IF(B30="","",IF(OR(N30="nee",O30="nee"),"Max 40%: eerst data of voorbeelden","Geen rem"))</f>
        <v/>
      </c>
    </row>
    <row r="31" customFormat="false" ht="15" hidden="false" customHeight="false" outlineLevel="0" collapsed="false">
      <c r="A31" s="3" t="s">
        <v>28</v>
      </c>
      <c r="F31" s="13" t="n">
        <f aca="false">SUM(F11:F30)</f>
        <v>1280</v>
      </c>
      <c r="G31" s="14" t="n">
        <f aca="false">SUM(G11:G30)</f>
        <v>57600</v>
      </c>
      <c r="K31" s="14" t="n">
        <f aca="false">SUM(K11:K30)</f>
        <v>17280</v>
      </c>
      <c r="L31" s="14" t="n">
        <f aca="false">SUM(L11:L30)</f>
        <v>28800</v>
      </c>
      <c r="M31" s="14" t="n">
        <f aca="false">SUM(M11:M30)</f>
        <v>40320</v>
      </c>
    </row>
    <row r="34" customFormat="false" ht="15" hidden="false" customHeight="false" outlineLevel="0" collapsed="false">
      <c r="A34" s="3" t="s">
        <v>29</v>
      </c>
    </row>
    <row r="35" customFormat="false" ht="15" hidden="false" customHeight="false" outlineLevel="0" collapsed="false">
      <c r="A35" s="4" t="s">
        <v>30</v>
      </c>
      <c r="C35" s="10" t="n">
        <f aca="false">K31</f>
        <v>17280</v>
      </c>
    </row>
    <row r="36" customFormat="false" ht="15" hidden="false" customHeight="false" outlineLevel="0" collapsed="false">
      <c r="A36" s="3" t="s">
        <v>31</v>
      </c>
      <c r="C36" s="15" t="n">
        <f aca="false">L31</f>
        <v>28800</v>
      </c>
    </row>
    <row r="37" customFormat="false" ht="15" hidden="false" customHeight="false" outlineLevel="0" collapsed="false">
      <c r="A37" s="4" t="s">
        <v>32</v>
      </c>
      <c r="C37" s="10" t="n">
        <f aca="false">M31</f>
        <v>40320</v>
      </c>
    </row>
    <row r="38" customFormat="false" ht="15" hidden="false" customHeight="false" outlineLevel="0" collapsed="false">
      <c r="A38" s="4" t="s">
        <v>33</v>
      </c>
      <c r="C38" s="16" t="n">
        <f aca="false">IF(K31&gt;0,$C$6/(K31/12),"geen besparing")</f>
        <v>66.6666666666667</v>
      </c>
    </row>
    <row r="39" customFormat="false" ht="15" hidden="false" customHeight="false" outlineLevel="0" collapsed="false">
      <c r="A39" s="4" t="s">
        <v>34</v>
      </c>
      <c r="C39" s="16" t="n">
        <f aca="false">IF(L31&gt;0,$C$6/(L31/12),"geen besparing")</f>
        <v>40</v>
      </c>
    </row>
    <row r="40" customFormat="false" ht="15" hidden="false" customHeight="false" outlineLevel="0" collapsed="false">
      <c r="A40" s="4" t="s">
        <v>35</v>
      </c>
      <c r="C40" s="16" t="n">
        <f aca="false">IF(M31&gt;0,$C$6/(M31/12),"geen besparing")</f>
        <v>28.5714285714286</v>
      </c>
    </row>
    <row r="41" customFormat="false" ht="15" hidden="false" customHeight="false" outlineLevel="0" collapsed="false">
      <c r="A41" s="4" t="s">
        <v>36</v>
      </c>
      <c r="C41" s="17" t="n">
        <f aca="false">IF($C$6&gt;0,L31/$C$6,"")</f>
        <v>0.3</v>
      </c>
    </row>
    <row r="42" customFormat="false" ht="15" hidden="false" customHeight="false" outlineLevel="0" collapsed="false">
      <c r="A42" s="3" t="s">
        <v>37</v>
      </c>
      <c r="C42" s="18" t="str">
        <f aca="false">IF($C$6&gt;0,IF(L31&gt;=2*$C$6,"Ja","Nee, kleiner beginnen of een ander proces"),"")</f>
        <v>Nee, kleiner beginnen of een ander proces</v>
      </c>
    </row>
    <row r="44" customFormat="false" ht="15" hidden="false" customHeight="false" outlineLevel="0" collapsed="false">
      <c r="A44" s="2" t="s">
        <v>38</v>
      </c>
    </row>
    <row r="45" customFormat="false" ht="15" hidden="false" customHeight="false" outlineLevel="0" collapsed="false">
      <c r="A45" s="2" t="s">
        <v>39</v>
      </c>
    </row>
  </sheetData>
  <dataValidations count="2">
    <dataValidation allowBlank="true" errorStyle="stop" operator="between" showDropDown="false" showErrorMessage="false" showInputMessage="false" sqref="N11:O30" type="list">
      <formula1>"ja,nee"</formula1>
      <formula2>0</formula2>
    </dataValidation>
    <dataValidation allowBlank="true" error="Vul een percentage in tussen 0% en 100%." errorStyle="stop" errorTitle="Percentage" operator="between" showDropDown="false" showErrorMessage="false" showInputMessage="false" sqref="H11:I30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4"/>
    </row>
    <row r="3" customFormat="false" ht="15" hidden="false" customHeight="false" outlineLevel="0" collapsed="false">
      <c r="A3" s="4" t="s">
        <v>41</v>
      </c>
    </row>
    <row r="4" customFormat="false" ht="15" hidden="false" customHeight="false" outlineLevel="0" collapsed="false">
      <c r="A4" s="4" t="s">
        <v>42</v>
      </c>
    </row>
    <row r="5" customFormat="false" ht="15" hidden="false" customHeight="false" outlineLevel="0" collapsed="false">
      <c r="A5" s="4" t="s">
        <v>43</v>
      </c>
    </row>
    <row r="6" customFormat="false" ht="15" hidden="false" customHeight="false" outlineLevel="0" collapsed="false">
      <c r="A6" s="4" t="s">
        <v>44</v>
      </c>
    </row>
    <row r="7" customFormat="false" ht="15" hidden="false" customHeight="false" outlineLevel="0" collapsed="false">
      <c r="A7" s="4" t="s">
        <v>45</v>
      </c>
    </row>
    <row r="8" customFormat="false" ht="15" hidden="false" customHeight="false" outlineLevel="0" collapsed="false">
      <c r="A8" s="4" t="s">
        <v>46</v>
      </c>
    </row>
    <row r="9" customFormat="false" ht="15" hidden="false" customHeight="false" outlineLevel="0" collapsed="false">
      <c r="A9" s="4" t="s">
        <v>47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3" t="s">
        <v>48</v>
      </c>
    </row>
    <row r="12" customFormat="false" ht="15" hidden="false" customHeight="false" outlineLevel="0" collapsed="false">
      <c r="A12" s="4" t="s">
        <v>49</v>
      </c>
    </row>
    <row r="13" customFormat="false" ht="15" hidden="false" customHeight="false" outlineLevel="0" collapsed="false">
      <c r="A13" s="4"/>
    </row>
    <row r="14" customFormat="false" ht="15" hidden="false" customHeight="false" outlineLevel="0" collapsed="false">
      <c r="A14" s="4" t="s">
        <v>50</v>
      </c>
    </row>
    <row r="15" customFormat="false" ht="15" hidden="false" customHeight="false" outlineLevel="0" collapsed="false">
      <c r="A15" s="4" t="s">
        <v>51</v>
      </c>
    </row>
    <row r="16" customFormat="false" ht="15" hidden="false" customHeight="false" outlineLevel="0" collapsed="false">
      <c r="A16" s="4" t="s">
        <v>52</v>
      </c>
    </row>
    <row r="17" customFormat="false" ht="15" hidden="false" customHeight="false" outlineLevel="0" collapsed="false">
      <c r="A17" s="4" t="s">
        <v>53</v>
      </c>
    </row>
    <row r="18" customFormat="false" ht="15" hidden="false" customHeight="false" outlineLevel="0" collapsed="false">
      <c r="A18" s="4"/>
    </row>
    <row r="19" customFormat="false" ht="15" hidden="false" customHeight="false" outlineLevel="0" collapsed="false">
      <c r="A19" s="2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2026-10-27T01:41:44Z</dcterms:created>
  <dc:creator>openpyxl</dc:creator>
  <dc:description/>
  <dc:language>en-US</dc:language>
  <cp:lastModifiedBy/>
  <dcterms:modified xsi:type="dcterms:W3CDTF">2026-10-27T01:41:44Z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